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D:\My Data\OneDrive\Desktop\"/>
    </mc:Choice>
  </mc:AlternateContent>
  <bookViews>
    <workbookView xWindow="0" yWindow="0" windowWidth="17970" windowHeight="5820" tabRatio="762" activeTab="4"/>
  </bookViews>
  <sheets>
    <sheet name="الخدام والخادمات" sheetId="1" r:id="rId1"/>
    <sheet name="المخدومون والمخدومات" sheetId="6" r:id="rId2"/>
    <sheet name="إفتقاد الخدام والخادمات" sheetId="3" r:id="rId3"/>
    <sheet name="إفتقاد المخدومون والمخدومات" sheetId="7" r:id="rId4"/>
    <sheet name="احصائيات الخدام والخادمات" sheetId="4" r:id="rId5"/>
    <sheet name="احصائيات المخدومين والمخدومات" sheetId="9" r:id="rId6"/>
    <sheet name="داتا" sheetId="2" r:id="rId7"/>
  </sheets>
  <calcPr calcId="152511"/>
  <pivotCaches>
    <pivotCache cacheId="0" r:id="rId8"/>
    <pivotCache cacheId="1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" i="2" l="1"/>
  <c r="G5" i="6"/>
  <c r="G3" i="6" l="1"/>
  <c r="G2" i="6"/>
  <c r="G1" i="6"/>
  <c r="F2" i="1"/>
  <c r="F1" i="1"/>
  <c r="F3" i="1" s="1"/>
  <c r="J1" i="9"/>
  <c r="J1" i="4"/>
  <c r="F5" i="1" l="1"/>
  <c r="F6" i="1" s="1"/>
  <c r="J2" i="4"/>
  <c r="J3" i="4" l="1"/>
  <c r="J2" i="9"/>
  <c r="J3" i="9" l="1"/>
</calcChain>
</file>

<file path=xl/sharedStrings.xml><?xml version="1.0" encoding="utf-8"?>
<sst xmlns="http://schemas.openxmlformats.org/spreadsheetml/2006/main" count="121" uniqueCount="60">
  <si>
    <t>رقم العضوية</t>
  </si>
  <si>
    <t>الاسم</t>
  </si>
  <si>
    <t>السنة</t>
  </si>
  <si>
    <t>الخدمة</t>
  </si>
  <si>
    <t>أولى</t>
  </si>
  <si>
    <t>ثانية</t>
  </si>
  <si>
    <t>ثالثة</t>
  </si>
  <si>
    <t>رابعة</t>
  </si>
  <si>
    <t>خامسة</t>
  </si>
  <si>
    <t>سادسة</t>
  </si>
  <si>
    <t>التاريخ</t>
  </si>
  <si>
    <t>نوع الإفتقاد</t>
  </si>
  <si>
    <t>ملاحظات</t>
  </si>
  <si>
    <t>المنزل</t>
  </si>
  <si>
    <t>الكنيسة</t>
  </si>
  <si>
    <t>تليفون</t>
  </si>
  <si>
    <t>عيد ميلاد</t>
  </si>
  <si>
    <t>كارت العيد</t>
  </si>
  <si>
    <t>امتحانات</t>
  </si>
  <si>
    <t>عدد المفتقدين</t>
  </si>
  <si>
    <t>مايكل</t>
  </si>
  <si>
    <t>نادر</t>
  </si>
  <si>
    <t>دميانة</t>
  </si>
  <si>
    <t>بيتر</t>
  </si>
  <si>
    <t>ليلى</t>
  </si>
  <si>
    <t>الشهر</t>
  </si>
  <si>
    <t>مجموع نوع الإفتقاد في الشهر</t>
  </si>
  <si>
    <t>Sep</t>
  </si>
  <si>
    <t>المجموع الكلي</t>
  </si>
  <si>
    <t>خادم</t>
  </si>
  <si>
    <t>خادمة</t>
  </si>
  <si>
    <t>مخدوم</t>
  </si>
  <si>
    <t>مخدومة</t>
  </si>
  <si>
    <t>النوع</t>
  </si>
  <si>
    <t>E1C1F1NR1</t>
  </si>
  <si>
    <t>E1C1F2NR2</t>
  </si>
  <si>
    <t>E1C1F3NR1</t>
  </si>
  <si>
    <t>E1C1F5NR2</t>
  </si>
  <si>
    <t>E1C1F4NR1</t>
  </si>
  <si>
    <t>عدد الخدام</t>
  </si>
  <si>
    <t>عدد الخادمات</t>
  </si>
  <si>
    <t>المجموع</t>
  </si>
  <si>
    <t>عدد المخدومين</t>
  </si>
  <si>
    <t>عدد المخدومات</t>
  </si>
  <si>
    <t>نسبة الإفتقاد الكلية للخدام والخادمات</t>
  </si>
  <si>
    <t>معدل الإفتقاد المطلوب في الشهر</t>
  </si>
  <si>
    <t>بداية السنة</t>
  </si>
  <si>
    <t>نهاية السنة</t>
  </si>
  <si>
    <t>عدد الشهور المنقضية من السنة حتى الآن</t>
  </si>
  <si>
    <t>عدد الإفتقاد المطلوب في الشهر</t>
  </si>
  <si>
    <t>عدد الإفتقاد المطلوب حتى الآن</t>
  </si>
  <si>
    <t>نسبة الإفتقاد الشهرية الفعلية</t>
  </si>
  <si>
    <t>درجات</t>
  </si>
  <si>
    <t>متوسط</t>
  </si>
  <si>
    <t>تقدير</t>
  </si>
  <si>
    <t>ضعيف</t>
  </si>
  <si>
    <t>جيد</t>
  </si>
  <si>
    <t>ضعيف جدا</t>
  </si>
  <si>
    <t>جيد جدا</t>
  </si>
  <si>
    <t>عدد مرات الإفتقاد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</si>
</sst>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1"/>
      <color theme="0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2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0" xfId="0" applyNumberFormat="1"/>
    <xf numFmtId="0" fontId="0" fillId="0" borderId="0" xfId="0" applyAlignment="1">
      <alignment horizontal="right"/>
    </xf>
    <xf numFmtId="14" fontId="0" fillId="0" borderId="1" xfId="0" applyNumberFormat="1" applyBorder="1"/>
    <xf numFmtId="0" fontId="3" fillId="2" borderId="0" xfId="0" applyFont="1" applyFill="1" applyAlignment="1">
      <alignment horizontal="right"/>
    </xf>
    <xf numFmtId="0" fontId="3" fillId="2" borderId="0" xfId="0" applyFont="1" applyFill="1"/>
    <xf numFmtId="0" fontId="3" fillId="2" borderId="0" xfId="0" applyNumberFormat="1" applyFont="1" applyFill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1" xfId="0" applyFont="1" applyFill="1" applyBorder="1" applyAlignment="1">
      <alignment horizontal="center"/>
    </xf>
    <xf numFmtId="0" fontId="0" fillId="0" borderId="1" xfId="0" applyBorder="1" applyAlignment="1">
      <alignment horizontal="left"/>
    </xf>
    <xf numFmtId="1" fontId="0" fillId="0" borderId="0" xfId="0" applyNumberFormat="1"/>
    <xf numFmtId="1" fontId="0" fillId="0" borderId="1" xfId="0" applyNumberFormat="1" applyBorder="1"/>
    <xf numFmtId="0" fontId="2" fillId="2" borderId="3" xfId="0" applyFont="1" applyFill="1" applyBorder="1"/>
    <xf numFmtId="14" fontId="0" fillId="0" borderId="0" xfId="0" applyNumberFormat="1"/>
    <xf numFmtId="0" fontId="2" fillId="2" borderId="0" xfId="0" applyFont="1" applyFill="1" applyBorder="1"/>
    <xf numFmtId="9" fontId="0" fillId="0" borderId="0" xfId="1" applyFont="1"/>
    <xf numFmtId="0" fontId="4" fillId="2" borderId="1" xfId="0" applyFont="1" applyFill="1" applyBorder="1"/>
    <xf numFmtId="9" fontId="0" fillId="0" borderId="1" xfId="1" applyFont="1" applyBorder="1" applyAlignment="1"/>
    <xf numFmtId="9" fontId="0" fillId="0" borderId="1" xfId="1" applyFont="1" applyBorder="1"/>
  </cellXfs>
  <cellStyles count="2">
    <cellStyle name="Normal" xfId="0" builtinId="0"/>
    <cellStyle name="Percent" xfId="1" builtinId="5"/>
  </cellStyles>
  <dxfs count="108">
    <dxf>
      <fill>
        <patternFill>
          <bgColor theme="3" tint="0.749992370372631"/>
        </patternFill>
      </fill>
    </dxf>
    <dxf>
      <fill>
        <patternFill>
          <bgColor theme="3" tint="0.749992370372631"/>
        </patternFill>
      </fill>
    </dxf>
    <dxf>
      <fill>
        <patternFill>
          <bgColor theme="3" tint="0.749992370372631"/>
        </patternFill>
      </fill>
    </dxf>
    <dxf>
      <fill>
        <patternFill>
          <bgColor theme="3" tint="0.749992370372631"/>
        </patternFill>
      </fill>
    </dxf>
    <dxf>
      <fill>
        <patternFill>
          <bgColor theme="3" tint="0.749992370372631"/>
        </patternFill>
      </fill>
    </dxf>
    <dxf>
      <fill>
        <patternFill>
          <bgColor theme="3" tint="0.749992370372631"/>
        </patternFill>
      </fill>
    </dxf>
    <dxf>
      <font>
        <color theme="0"/>
      </font>
    </dxf>
    <dxf>
      <font>
        <color theme="0"/>
      </font>
    </dxf>
    <dxf>
      <fill>
        <patternFill patternType="solid">
          <bgColor theme="3" tint="9.9978637043366805E-2"/>
        </patternFill>
      </fill>
    </dxf>
    <dxf>
      <fill>
        <patternFill patternType="solid">
          <bgColor theme="3" tint="9.9978637043366805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 patternType="solid">
          <bgColor theme="3" tint="9.9978637043366805E-2"/>
        </patternFill>
      </fill>
    </dxf>
    <dxf>
      <fill>
        <patternFill patternType="solid">
          <bgColor theme="3" tint="9.9978637043366805E-2"/>
        </patternFill>
      </fill>
    </dxf>
    <dxf>
      <fill>
        <patternFill patternType="solid">
          <bgColor theme="3" tint="9.9978637043366805E-2"/>
        </patternFill>
      </fill>
    </dxf>
    <dxf>
      <fill>
        <patternFill patternType="solid">
          <bgColor theme="3" tint="9.9978637043366805E-2"/>
        </patternFill>
      </fill>
    </dxf>
    <dxf>
      <fill>
        <patternFill>
          <bgColor theme="3" tint="0.749992370372631"/>
        </patternFill>
      </fill>
    </dxf>
    <dxf>
      <fill>
        <patternFill>
          <bgColor theme="3" tint="0.749992370372631"/>
        </patternFill>
      </fill>
    </dxf>
    <dxf>
      <fill>
        <patternFill>
          <bgColor theme="3" tint="0.749992370372631"/>
        </patternFill>
      </fill>
    </dxf>
    <dxf>
      <fill>
        <patternFill>
          <bgColor theme="3" tint="0.749992370372631"/>
        </patternFill>
      </fill>
    </dxf>
    <dxf>
      <fill>
        <patternFill>
          <bgColor theme="3" tint="0.749992370372631"/>
        </patternFill>
      </fill>
    </dxf>
    <dxf>
      <fill>
        <patternFill>
          <bgColor theme="3" tint="0.749992370372631"/>
        </patternFill>
      </fill>
    </dxf>
    <dxf>
      <font>
        <color theme="0"/>
      </font>
    </dxf>
    <dxf>
      <font>
        <color theme="0"/>
      </font>
    </dxf>
    <dxf>
      <fill>
        <patternFill patternType="solid">
          <bgColor theme="3" tint="9.9978637043366805E-2"/>
        </patternFill>
      </fill>
    </dxf>
    <dxf>
      <fill>
        <patternFill patternType="solid">
          <bgColor theme="3" tint="9.9978637043366805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 patternType="solid">
          <bgColor theme="3" tint="9.9978637043366805E-2"/>
        </patternFill>
      </fill>
    </dxf>
    <dxf>
      <fill>
        <patternFill patternType="solid">
          <bgColor theme="3" tint="9.9978637043366805E-2"/>
        </patternFill>
      </fill>
    </dxf>
    <dxf>
      <fill>
        <patternFill patternType="solid">
          <bgColor theme="3" tint="9.9978637043366805E-2"/>
        </patternFill>
      </fill>
    </dxf>
    <dxf>
      <fill>
        <patternFill patternType="solid">
          <bgColor theme="3" tint="9.9978637043366805E-2"/>
        </patternFill>
      </fill>
    </dxf>
    <dxf>
      <fill>
        <patternFill>
          <bgColor theme="3" tint="0.749992370372631"/>
        </patternFill>
      </fill>
    </dxf>
    <dxf>
      <fill>
        <patternFill>
          <bgColor theme="3" tint="0.749992370372631"/>
        </patternFill>
      </fill>
    </dxf>
    <dxf>
      <fill>
        <patternFill>
          <bgColor theme="3" tint="0.749992370372631"/>
        </patternFill>
      </fill>
    </dxf>
    <dxf>
      <fill>
        <patternFill>
          <bgColor theme="3" tint="0.749992370372631"/>
        </patternFill>
      </fill>
    </dxf>
    <dxf>
      <fill>
        <patternFill>
          <bgColor theme="3" tint="0.749992370372631"/>
        </patternFill>
      </fill>
    </dxf>
    <dxf>
      <fill>
        <patternFill>
          <bgColor theme="3" tint="0.749992370372631"/>
        </patternFill>
      </fill>
    </dxf>
    <dxf>
      <font>
        <color theme="0"/>
      </font>
    </dxf>
    <dxf>
      <font>
        <color theme="0"/>
      </font>
    </dxf>
    <dxf>
      <fill>
        <patternFill patternType="solid">
          <bgColor theme="3" tint="9.9978637043366805E-2"/>
        </patternFill>
      </fill>
    </dxf>
    <dxf>
      <fill>
        <patternFill patternType="solid">
          <bgColor theme="3" tint="9.9978637043366805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 patternType="solid">
          <bgColor theme="3" tint="9.9978637043366805E-2"/>
        </patternFill>
      </fill>
    </dxf>
    <dxf>
      <fill>
        <patternFill patternType="solid">
          <bgColor theme="3" tint="9.9978637043366805E-2"/>
        </patternFill>
      </fill>
    </dxf>
    <dxf>
      <fill>
        <patternFill patternType="solid">
          <bgColor theme="3" tint="9.9978637043366805E-2"/>
        </patternFill>
      </fill>
    </dxf>
    <dxf>
      <fill>
        <patternFill patternType="solid">
          <bgColor theme="3" tint="9.9978637043366805E-2"/>
        </patternFill>
      </fill>
    </dxf>
    <dxf>
      <fill>
        <patternFill>
          <bgColor theme="3" tint="0.749992370372631"/>
        </patternFill>
      </fill>
    </dxf>
    <dxf>
      <fill>
        <patternFill>
          <bgColor theme="3" tint="0.749992370372631"/>
        </patternFill>
      </fill>
    </dxf>
    <dxf>
      <fill>
        <patternFill>
          <bgColor theme="3" tint="0.749992370372631"/>
        </patternFill>
      </fill>
    </dxf>
    <dxf>
      <fill>
        <patternFill>
          <bgColor theme="3" tint="0.749992370372631"/>
        </patternFill>
      </fill>
    </dxf>
    <dxf>
      <fill>
        <patternFill>
          <bgColor theme="3" tint="0.749992370372631"/>
        </patternFill>
      </fill>
    </dxf>
    <dxf>
      <fill>
        <patternFill>
          <bgColor theme="3" tint="0.749992370372631"/>
        </patternFill>
      </fill>
    </dxf>
    <dxf>
      <font>
        <color theme="0"/>
      </font>
    </dxf>
    <dxf>
      <font>
        <color theme="0"/>
      </font>
    </dxf>
    <dxf>
      <fill>
        <patternFill patternType="solid">
          <bgColor theme="3" tint="9.9978637043366805E-2"/>
        </patternFill>
      </fill>
    </dxf>
    <dxf>
      <fill>
        <patternFill patternType="solid">
          <bgColor theme="3" tint="9.9978637043366805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 patternType="solid">
          <bgColor theme="3" tint="9.9978637043366805E-2"/>
        </patternFill>
      </fill>
    </dxf>
    <dxf>
      <fill>
        <patternFill patternType="solid">
          <bgColor theme="3" tint="9.9978637043366805E-2"/>
        </patternFill>
      </fill>
    </dxf>
    <dxf>
      <fill>
        <patternFill patternType="solid">
          <bgColor theme="3" tint="9.9978637043366805E-2"/>
        </patternFill>
      </fill>
    </dxf>
    <dxf>
      <fill>
        <patternFill patternType="solid">
          <bgColor theme="3" tint="9.9978637043366805E-2"/>
        </patternFill>
      </fill>
    </dxf>
    <dxf>
      <fill>
        <patternFill>
          <bgColor theme="3" tint="0.749992370372631"/>
        </patternFill>
      </fill>
    </dxf>
    <dxf>
      <fill>
        <patternFill>
          <bgColor theme="3" tint="0.749992370372631"/>
        </patternFill>
      </fill>
    </dxf>
    <dxf>
      <fill>
        <patternFill>
          <bgColor theme="3" tint="0.749992370372631"/>
        </patternFill>
      </fill>
    </dxf>
    <dxf>
      <fill>
        <patternFill>
          <bgColor theme="3" tint="0.749992370372631"/>
        </patternFill>
      </fill>
    </dxf>
    <dxf>
      <fill>
        <patternFill>
          <bgColor theme="3" tint="0.749992370372631"/>
        </patternFill>
      </fill>
    </dxf>
    <dxf>
      <fill>
        <patternFill>
          <bgColor theme="3" tint="0.749992370372631"/>
        </patternFill>
      </fill>
    </dxf>
    <dxf>
      <font>
        <color theme="0"/>
      </font>
    </dxf>
    <dxf>
      <font>
        <color theme="0"/>
      </font>
    </dxf>
    <dxf>
      <fill>
        <patternFill patternType="solid">
          <bgColor theme="3" tint="9.9978637043366805E-2"/>
        </patternFill>
      </fill>
    </dxf>
    <dxf>
      <fill>
        <patternFill patternType="solid">
          <bgColor theme="3" tint="9.9978637043366805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 patternType="solid">
          <bgColor theme="3" tint="9.9978637043366805E-2"/>
        </patternFill>
      </fill>
    </dxf>
    <dxf>
      <fill>
        <patternFill patternType="solid">
          <bgColor theme="3" tint="9.9978637043366805E-2"/>
        </patternFill>
      </fill>
    </dxf>
    <dxf>
      <fill>
        <patternFill patternType="solid">
          <bgColor theme="3" tint="9.9978637043366805E-2"/>
        </patternFill>
      </fill>
    </dxf>
    <dxf>
      <fill>
        <patternFill patternType="solid">
          <bgColor theme="3" tint="9.9978637043366805E-2"/>
        </patternFill>
      </fill>
    </dxf>
    <dxf>
      <fill>
        <patternFill>
          <bgColor theme="3" tint="0.749992370372631"/>
        </patternFill>
      </fill>
    </dxf>
    <dxf>
      <fill>
        <patternFill>
          <bgColor theme="3" tint="0.749992370372631"/>
        </patternFill>
      </fill>
    </dxf>
    <dxf>
      <fill>
        <patternFill>
          <bgColor theme="3" tint="0.749992370372631"/>
        </patternFill>
      </fill>
    </dxf>
    <dxf>
      <fill>
        <patternFill>
          <bgColor theme="3" tint="0.749992370372631"/>
        </patternFill>
      </fill>
    </dxf>
    <dxf>
      <fill>
        <patternFill>
          <bgColor theme="3" tint="0.749992370372631"/>
        </patternFill>
      </fill>
    </dxf>
    <dxf>
      <fill>
        <patternFill>
          <bgColor theme="3" tint="0.749992370372631"/>
        </patternFill>
      </fill>
    </dxf>
    <dxf>
      <font>
        <color theme="0"/>
      </font>
    </dxf>
    <dxf>
      <font>
        <color theme="0"/>
      </font>
    </dxf>
    <dxf>
      <fill>
        <patternFill patternType="solid">
          <bgColor theme="3" tint="9.9978637043366805E-2"/>
        </patternFill>
      </fill>
    </dxf>
    <dxf>
      <fill>
        <patternFill patternType="solid">
          <bgColor theme="3" tint="9.9978637043366805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 patternType="solid">
          <bgColor theme="3" tint="9.9978637043366805E-2"/>
        </patternFill>
      </fill>
    </dxf>
    <dxf>
      <fill>
        <patternFill patternType="solid">
          <bgColor theme="3" tint="9.9978637043366805E-2"/>
        </patternFill>
      </fill>
    </dxf>
    <dxf>
      <fill>
        <patternFill patternType="solid">
          <bgColor theme="3" tint="9.9978637043366805E-2"/>
        </patternFill>
      </fill>
    </dxf>
    <dxf>
      <fill>
        <patternFill patternType="solid">
          <bgColor theme="3" tint="9.9978637043366805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2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Fr. Mina Mounir" refreshedDate="45930.537021296295" createdVersion="5" refreshedVersion="5" minRefreshableVersion="3" recordCount="3">
  <cacheSource type="worksheet">
    <worksheetSource ref="A1:C1048576" sheet="إفتقاد المخدومون والمخدومات"/>
  </cacheSource>
  <cacheFields count="3">
    <cacheField name="التاريخ" numFmtId="0">
      <sharedItems containsNonDate="0" containsDate="1" containsString="0" containsBlank="1" minDate="2025-09-24T00:00:00" maxDate="2025-10-01T00:00:00" count="3">
        <d v="2025-09-24T00:00:00"/>
        <d v="2025-09-30T00:00:00"/>
        <m/>
      </sharedItems>
      <fieldGroup base="0">
        <rangePr autoEnd="0" groupBy="months" startDate="2025-09-24T00:00:00" endDate="2025-10-01T00:00:00"/>
        <groupItems count="14">
          <s v="(blank)"/>
          <s v="Jan"/>
          <s v="Feb"/>
          <s v="Mar"/>
          <s v="Apr"/>
          <s v="May"/>
          <s v="Jun"/>
          <s v="Jul"/>
          <s v="Aug"/>
          <s v="Sep"/>
          <s v="Oct"/>
          <s v="Nov"/>
          <s v="Dec"/>
          <s v="&gt;10/1/2025"/>
        </groupItems>
      </fieldGroup>
    </cacheField>
    <cacheField name="الاسم" numFmtId="0">
      <sharedItems containsBlank="1" count="3">
        <s v="مايكل"/>
        <s v="دميانة"/>
        <m/>
      </sharedItems>
    </cacheField>
    <cacheField name="نوع الإفتقاد" numFmtId="0">
      <sharedItems containsBlank="1" count="3">
        <s v="المنزل"/>
        <s v="تليفون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Fr. Mina Mounir" refreshedDate="45930.537147916664" createdVersion="8" refreshedVersion="5" minRefreshableVersion="3" recordCount="3">
  <cacheSource type="worksheet">
    <worksheetSource ref="A1:C1048576" sheet="إفتقاد الخدام والخادمات"/>
  </cacheSource>
  <cacheFields count="3">
    <cacheField name="التاريخ" numFmtId="0">
      <sharedItems containsNonDate="0" containsDate="1" containsString="0" containsBlank="1" minDate="2025-09-24T00:00:00" maxDate="2025-09-25T00:00:00" count="2">
        <d v="2025-09-24T00:00:00"/>
        <m/>
      </sharedItems>
      <fieldGroup base="0">
        <rangePr autoEnd="0" groupBy="months" startDate="2025-09-24T00:00:00" endDate="2025-10-01T00:00:00"/>
        <groupItems count="14">
          <s v="(blank)"/>
          <s v="Jan"/>
          <s v="Feb"/>
          <s v="Mar"/>
          <s v="Apr"/>
          <s v="May"/>
          <s v="Jun"/>
          <s v="Jul"/>
          <s v="Aug"/>
          <s v="Sep"/>
          <s v="Oct"/>
          <s v="Nov"/>
          <s v="Dec"/>
          <s v="&gt;10/1/2025"/>
        </groupItems>
      </fieldGroup>
    </cacheField>
    <cacheField name="الاسم" numFmtId="0">
      <sharedItems containsBlank="1" count="4">
        <s v="بيتر"/>
        <m/>
        <s v="ليلى" u="1"/>
        <s v="مايكل" u="1"/>
      </sharedItems>
    </cacheField>
    <cacheField name="نوع الإفتقاد" numFmtId="0">
      <sharedItems containsBlank="1" count="3">
        <s v="المنزل"/>
        <m/>
        <s v="تليفون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">
  <r>
    <x v="0"/>
    <x v="0"/>
    <x v="0"/>
  </r>
  <r>
    <x v="1"/>
    <x v="1"/>
    <x v="1"/>
  </r>
  <r>
    <x v="2"/>
    <x v="2"/>
    <x v="2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3">
  <r>
    <x v="0"/>
    <x v="0"/>
    <x v="0"/>
  </r>
  <r>
    <x v="1"/>
    <x v="1"/>
    <x v="1"/>
  </r>
  <r>
    <x v="1"/>
    <x v="1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1" applyNumberFormats="0" applyBorderFormats="0" applyFontFormats="0" applyPatternFormats="0" applyAlignmentFormats="0" applyWidthHeightFormats="1" dataCaption="Values" grandTotalCaption="المجموع الكلي" updatedVersion="5" minRefreshableVersion="3" useAutoFormatting="1" itemPrintTitles="1" createdVersion="8" indent="0" outline="1" outlineData="1" multipleFieldFilters="0" rowHeaderCaption="نوع الإفتقاد">
  <location ref="F1:G3" firstHeaderRow="1" firstDataRow="1" firstDataCol="1"/>
  <pivotFields count="3">
    <pivotField name="التاريخ" compact="0" showAll="0" includeNewItemsInFilter="1">
      <items count="15">
        <item h="1"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dataField="1" showAll="0">
      <items count="5">
        <item x="0"/>
        <item m="1" x="3"/>
        <item x="1"/>
        <item m="1" x="2"/>
        <item t="default"/>
      </items>
    </pivotField>
    <pivotField axis="axisRow" subtotalCaption="مجموع نوع الإفتقاد في الشهر" outline="0" showAll="0" includeNewItemsInFilter="1">
      <items count="4">
        <item h="1" x="1"/>
        <item x="0"/>
        <item m="1" x="2"/>
        <item t="default"/>
      </items>
    </pivotField>
  </pivotFields>
  <rowFields count="1">
    <field x="2"/>
  </rowFields>
  <rowItems count="2">
    <i>
      <x v="1"/>
    </i>
    <i t="grand">
      <x/>
    </i>
  </rowItems>
  <colItems count="1">
    <i/>
  </colItems>
  <dataFields count="1">
    <dataField name="عدد المفتقدين" fld="1" subtotal="count" baseField="0" baseItem="0"/>
  </dataFields>
  <formats count="18">
    <format dxfId="71">
      <pivotArea field="0" type="button" dataOnly="0" labelOnly="1" outline="0"/>
    </format>
    <format dxfId="70">
      <pivotArea field="2" type="button" dataOnly="0" labelOnly="1" outline="0" axis="axisRow" fieldPosition="0"/>
    </format>
    <format dxfId="69">
      <pivotArea field="1" type="button" dataOnly="0" labelOnly="1" outline="0"/>
    </format>
    <format dxfId="68">
      <pivotArea dataOnly="0" labelOnly="1" outline="0" axis="axisValues" fieldPosition="0"/>
    </format>
    <format dxfId="67">
      <pivotArea field="0" type="button" dataOnly="0" labelOnly="1" outline="0"/>
    </format>
    <format dxfId="66">
      <pivotArea field="2" type="button" dataOnly="0" labelOnly="1" outline="0" axis="axisRow" fieldPosition="0"/>
    </format>
    <format dxfId="65">
      <pivotArea field="1" type="button" dataOnly="0" labelOnly="1" outline="0"/>
    </format>
    <format dxfId="64">
      <pivotArea dataOnly="0" labelOnly="1" outline="0" axis="axisValues" fieldPosition="0"/>
    </format>
    <format dxfId="63">
      <pivotArea grandRow="1" outline="0" collapsedLevelsAreSubtotals="1" fieldPosition="0"/>
    </format>
    <format dxfId="62">
      <pivotArea dataOnly="0" labelOnly="1" grandRow="1" outline="0" fieldPosition="0"/>
    </format>
    <format dxfId="61">
      <pivotArea grandRow="1" outline="0" collapsedLevelsAreSubtotals="1" fieldPosition="0"/>
    </format>
    <format dxfId="60">
      <pivotArea dataOnly="0" labelOnly="1" grandRow="1" outline="0" fieldPosition="0"/>
    </format>
    <format dxfId="59">
      <pivotArea grandRow="1" outline="0" collapsedLevelsAreSubtotals="1" fieldPosition="0"/>
    </format>
    <format dxfId="58">
      <pivotArea dataOnly="0" labelOnly="1" grandRow="1" outline="0" fieldPosition="0"/>
    </format>
    <format dxfId="57">
      <pivotArea field="0" type="button" dataOnly="0" labelOnly="1" outline="0"/>
    </format>
    <format dxfId="56">
      <pivotArea field="2" type="button" dataOnly="0" labelOnly="1" outline="0" axis="axisRow" fieldPosition="0"/>
    </format>
    <format dxfId="55">
      <pivotArea field="1" type="button" dataOnly="0" labelOnly="1" outline="0"/>
    </format>
    <format dxfId="54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PivotTable1" cacheId="1" applyNumberFormats="0" applyBorderFormats="0" applyFontFormats="0" applyPatternFormats="0" applyAlignmentFormats="0" applyWidthHeightFormats="1" dataCaption="Values" grandTotalCaption="المجموع الكلي" updatedVersion="5" minRefreshableVersion="3" useAutoFormatting="1" itemPrintTitles="1" createdVersion="8" indent="0" outline="1" outlineData="1" multipleFieldFilters="0" rowHeaderCaption="الشهر">
  <location ref="A1:D5" firstHeaderRow="1" firstDataRow="1" firstDataCol="3"/>
  <pivotFields count="3">
    <pivotField name="التاريخ" axis="axisRow" compact="0" showAll="0" includeNewItemsInFilter="1">
      <items count="15">
        <item h="1"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axis="axisRow" dataField="1" showAll="0">
      <items count="5">
        <item x="0"/>
        <item m="1" x="3"/>
        <item x="1"/>
        <item m="1" x="2"/>
        <item t="default"/>
      </items>
    </pivotField>
    <pivotField axis="axisRow" subtotalCaption="مجموع نوع الإفتقاد في الشهر" outline="0" showAll="0" includeNewItemsInFilter="1">
      <items count="4">
        <item x="1"/>
        <item x="0"/>
        <item m="1" x="2"/>
        <item t="default"/>
      </items>
    </pivotField>
  </pivotFields>
  <rowFields count="3">
    <field x="0"/>
    <field x="2"/>
    <field x="1"/>
  </rowFields>
  <rowItems count="4">
    <i>
      <x v="9"/>
    </i>
    <i r="1">
      <x v="1"/>
      <x/>
    </i>
    <i t="default" r="1">
      <x v="1"/>
    </i>
    <i t="grand">
      <x/>
    </i>
  </rowItems>
  <colItems count="1">
    <i/>
  </colItems>
  <dataFields count="1">
    <dataField name="عدد المفتقدين" fld="1" subtotal="count" baseField="0" baseItem="0"/>
  </dataFields>
  <formats count="18">
    <format dxfId="89">
      <pivotArea field="0" type="button" dataOnly="0" labelOnly="1" outline="0" axis="axisRow" fieldPosition="0"/>
    </format>
    <format dxfId="88">
      <pivotArea field="2" type="button" dataOnly="0" labelOnly="1" outline="0" axis="axisRow" fieldPosition="1"/>
    </format>
    <format dxfId="87">
      <pivotArea field="1" type="button" dataOnly="0" labelOnly="1" outline="0" axis="axisRow" fieldPosition="2"/>
    </format>
    <format dxfId="86">
      <pivotArea dataOnly="0" labelOnly="1" outline="0" axis="axisValues" fieldPosition="0"/>
    </format>
    <format dxfId="85">
      <pivotArea field="0" type="button" dataOnly="0" labelOnly="1" outline="0" axis="axisRow" fieldPosition="0"/>
    </format>
    <format dxfId="84">
      <pivotArea field="2" type="button" dataOnly="0" labelOnly="1" outline="0" axis="axisRow" fieldPosition="1"/>
    </format>
    <format dxfId="83">
      <pivotArea field="1" type="button" dataOnly="0" labelOnly="1" outline="0" axis="axisRow" fieldPosition="2"/>
    </format>
    <format dxfId="82">
      <pivotArea dataOnly="0" labelOnly="1" outline="0" axis="axisValues" fieldPosition="0"/>
    </format>
    <format dxfId="81">
      <pivotArea grandRow="1" outline="0" collapsedLevelsAreSubtotals="1" fieldPosition="0"/>
    </format>
    <format dxfId="80">
      <pivotArea dataOnly="0" labelOnly="1" grandRow="1" outline="0" fieldPosition="0"/>
    </format>
    <format dxfId="79">
      <pivotArea grandRow="1" outline="0" collapsedLevelsAreSubtotals="1" fieldPosition="0"/>
    </format>
    <format dxfId="78">
      <pivotArea dataOnly="0" labelOnly="1" grandRow="1" outline="0" fieldPosition="0"/>
    </format>
    <format dxfId="77">
      <pivotArea grandRow="1" outline="0" collapsedLevelsAreSubtotals="1" fieldPosition="0"/>
    </format>
    <format dxfId="76">
      <pivotArea dataOnly="0" labelOnly="1" grandRow="1" outline="0" fieldPosition="0"/>
    </format>
    <format dxfId="75">
      <pivotArea field="0" type="button" dataOnly="0" labelOnly="1" outline="0" axis="axisRow" fieldPosition="0"/>
    </format>
    <format dxfId="74">
      <pivotArea field="2" type="button" dataOnly="0" labelOnly="1" outline="0" axis="axisRow" fieldPosition="1"/>
    </format>
    <format dxfId="73">
      <pivotArea field="1" type="button" dataOnly="0" labelOnly="1" outline="0" axis="axisRow" fieldPosition="2"/>
    </format>
    <format dxfId="72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name="PivotTable3" cacheId="1" applyNumberFormats="0" applyBorderFormats="0" applyFontFormats="0" applyPatternFormats="0" applyAlignmentFormats="0" applyWidthHeightFormats="1" dataCaption="Values" grandTotalCaption="المجموع الكلي" updatedVersion="5" minRefreshableVersion="3" useAutoFormatting="1" itemPrintTitles="1" createdVersion="8" indent="0" outline="1" outlineData="1" multipleFieldFilters="0" rowHeaderCaption="الاسم">
  <location ref="L1:M3" firstHeaderRow="1" firstDataRow="1" firstDataCol="1"/>
  <pivotFields count="3">
    <pivotField name="التاريخ" compact="0" showAll="0" includeNewItemsInFilter="1">
      <items count="15">
        <item h="1"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axis="axisRow" dataField="1" showAll="0">
      <items count="5">
        <item x="0"/>
        <item m="1" x="3"/>
        <item h="1" x="1"/>
        <item m="1" x="2"/>
        <item t="default"/>
      </items>
    </pivotField>
    <pivotField subtotalCaption="مجموع نوع الإفتقاد في الشهر" outline="0" showAll="0" includeNewItemsInFilter="1">
      <items count="4">
        <item h="1" x="1"/>
        <item x="0"/>
        <item m="1" x="2"/>
        <item t="default"/>
      </items>
    </pivotField>
  </pivotFields>
  <rowFields count="1">
    <field x="1"/>
  </rowFields>
  <rowItems count="2">
    <i>
      <x/>
    </i>
    <i t="grand">
      <x/>
    </i>
  </rowItems>
  <colItems count="1">
    <i/>
  </colItems>
  <dataFields count="1">
    <dataField name="عدد مرات الإفتقاد" fld="1" subtotal="count" baseField="0" baseItem="0"/>
  </dataFields>
  <formats count="18">
    <format dxfId="107">
      <pivotArea field="0" type="button" dataOnly="0" labelOnly="1" outline="0"/>
    </format>
    <format dxfId="106">
      <pivotArea field="2" type="button" dataOnly="0" labelOnly="1" outline="0"/>
    </format>
    <format dxfId="105">
      <pivotArea field="1" type="button" dataOnly="0" labelOnly="1" outline="0" axis="axisRow" fieldPosition="0"/>
    </format>
    <format dxfId="104">
      <pivotArea dataOnly="0" labelOnly="1" outline="0" axis="axisValues" fieldPosition="0"/>
    </format>
    <format dxfId="103">
      <pivotArea field="0" type="button" dataOnly="0" labelOnly="1" outline="0"/>
    </format>
    <format dxfId="102">
      <pivotArea field="2" type="button" dataOnly="0" labelOnly="1" outline="0"/>
    </format>
    <format dxfId="101">
      <pivotArea field="1" type="button" dataOnly="0" labelOnly="1" outline="0" axis="axisRow" fieldPosition="0"/>
    </format>
    <format dxfId="100">
      <pivotArea dataOnly="0" labelOnly="1" outline="0" axis="axisValues" fieldPosition="0"/>
    </format>
    <format dxfId="99">
      <pivotArea grandRow="1" outline="0" collapsedLevelsAreSubtotals="1" fieldPosition="0"/>
    </format>
    <format dxfId="98">
      <pivotArea dataOnly="0" labelOnly="1" grandRow="1" outline="0" fieldPosition="0"/>
    </format>
    <format dxfId="97">
      <pivotArea grandRow="1" outline="0" collapsedLevelsAreSubtotals="1" fieldPosition="0"/>
    </format>
    <format dxfId="96">
      <pivotArea dataOnly="0" labelOnly="1" grandRow="1" outline="0" fieldPosition="0"/>
    </format>
    <format dxfId="95">
      <pivotArea grandRow="1" outline="0" collapsedLevelsAreSubtotals="1" fieldPosition="0"/>
    </format>
    <format dxfId="94">
      <pivotArea dataOnly="0" labelOnly="1" grandRow="1" outline="0" fieldPosition="0"/>
    </format>
    <format dxfId="93">
      <pivotArea field="0" type="button" dataOnly="0" labelOnly="1" outline="0"/>
    </format>
    <format dxfId="92">
      <pivotArea field="2" type="button" dataOnly="0" labelOnly="1" outline="0"/>
    </format>
    <format dxfId="91">
      <pivotArea field="1" type="button" dataOnly="0" labelOnly="1" outline="0" axis="axisRow" fieldPosition="0"/>
    </format>
    <format dxfId="90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4.xml><?xml version="1.0" encoding="utf-8"?>
<pivotTableDefinition xmlns="http://schemas.openxmlformats.org/spreadsheetml/2006/main" name="PivotTable4" cacheId="0" applyNumberFormats="0" applyBorderFormats="0" applyFontFormats="0" applyPatternFormats="0" applyAlignmentFormats="0" applyWidthHeightFormats="1" dataCaption="Values" grandTotalCaption="المجموع الكلي" updatedVersion="5" minRefreshableVersion="3" useAutoFormatting="1" itemPrintTitles="1" createdVersion="8" indent="0" outline="1" outlineData="1" multipleFieldFilters="0" rowHeaderCaption="الاسم">
  <location ref="L1:M3" firstHeaderRow="1" firstDataRow="1" firstDataCol="1"/>
  <pivotFields count="3">
    <pivotField name="التاريخ" compact="0" showAll="0" includeNewItemsInFilter="1">
      <items count="15">
        <item h="1"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axis="axisRow" dataField="1" showAll="0">
      <items count="4">
        <item x="0"/>
        <item h="1" x="2"/>
        <item h="1" x="1"/>
        <item t="default"/>
      </items>
    </pivotField>
    <pivotField subtotalCaption="مجموع نوع الإفتقاد في الشهر" outline="0" showAll="0" includeNewItemsInFilter="1">
      <items count="4">
        <item h="1" x="2"/>
        <item x="0"/>
        <item x="1"/>
        <item t="default"/>
      </items>
    </pivotField>
  </pivotFields>
  <rowFields count="1">
    <field x="1"/>
  </rowFields>
  <rowItems count="2">
    <i>
      <x/>
    </i>
    <i t="grand">
      <x/>
    </i>
  </rowItems>
  <colItems count="1">
    <i/>
  </colItems>
  <dataFields count="1">
    <dataField name="عدد مرات الإفتقاد" fld="1" subtotal="count" baseField="0" baseItem="0"/>
  </dataFields>
  <formats count="18">
    <format dxfId="17">
      <pivotArea field="0" type="button" dataOnly="0" labelOnly="1" outline="0"/>
    </format>
    <format dxfId="16">
      <pivotArea field="2" type="button" dataOnly="0" labelOnly="1" outline="0"/>
    </format>
    <format dxfId="15">
      <pivotArea field="1" type="button" dataOnly="0" labelOnly="1" outline="0" axis="axisRow" fieldPosition="0"/>
    </format>
    <format dxfId="14">
      <pivotArea dataOnly="0" labelOnly="1" outline="0" axis="axisValues" fieldPosition="0"/>
    </format>
    <format dxfId="13">
      <pivotArea field="0" type="button" dataOnly="0" labelOnly="1" outline="0"/>
    </format>
    <format dxfId="12">
      <pivotArea field="2" type="button" dataOnly="0" labelOnly="1" outline="0"/>
    </format>
    <format dxfId="11">
      <pivotArea field="1" type="button" dataOnly="0" labelOnly="1" outline="0" axis="axisRow" fieldPosition="0"/>
    </format>
    <format dxfId="10">
      <pivotArea dataOnly="0" labelOnly="1" outline="0" axis="axisValues" fieldPosition="0"/>
    </format>
    <format dxfId="9">
      <pivotArea grandRow="1" outline="0" collapsedLevelsAreSubtotals="1" fieldPosition="0"/>
    </format>
    <format dxfId="8">
      <pivotArea dataOnly="0" labelOnly="1" grandRow="1" outline="0" fieldPosition="0"/>
    </format>
    <format dxfId="7">
      <pivotArea grandRow="1" outline="0" collapsedLevelsAreSubtotals="1" fieldPosition="0"/>
    </format>
    <format dxfId="6">
      <pivotArea dataOnly="0" labelOnly="1" grandRow="1" outline="0" fieldPosition="0"/>
    </format>
    <format dxfId="5">
      <pivotArea grandRow="1" outline="0" collapsedLevelsAreSubtotals="1" fieldPosition="0"/>
    </format>
    <format dxfId="4">
      <pivotArea dataOnly="0" labelOnly="1" grandRow="1" outline="0" fieldPosition="0"/>
    </format>
    <format dxfId="3">
      <pivotArea field="0" type="button" dataOnly="0" labelOnly="1" outline="0"/>
    </format>
    <format dxfId="2">
      <pivotArea field="2" type="button" dataOnly="0" labelOnly="1" outline="0"/>
    </format>
    <format dxfId="1">
      <pivotArea field="1" type="button" dataOnly="0" labelOnly="1" outline="0" axis="axisRow" fieldPosition="0"/>
    </format>
    <format dxfId="0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5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grandTotalCaption="المجموع الكلي" updatedVersion="5" minRefreshableVersion="3" useAutoFormatting="1" itemPrintTitles="1" createdVersion="8" indent="0" outline="1" outlineData="1" multipleFieldFilters="0" rowHeaderCaption="الشهر">
  <location ref="A1:D7" firstHeaderRow="1" firstDataRow="1" firstDataCol="3"/>
  <pivotFields count="3">
    <pivotField name="التاريخ" axis="axisRow" compact="0" showAll="0" includeNewItemsInFilter="1">
      <items count="15">
        <item h="1"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axis="axisRow" dataField="1" showAll="0">
      <items count="4">
        <item x="0"/>
        <item x="2"/>
        <item x="1"/>
        <item t="default"/>
      </items>
    </pivotField>
    <pivotField axis="axisRow" subtotalCaption="مجموع نوع الإفتقاد في الشهر" outline="0" showAll="0" includeNewItemsInFilter="1">
      <items count="4">
        <item x="2"/>
        <item x="0"/>
        <item x="1"/>
        <item t="default"/>
      </items>
    </pivotField>
  </pivotFields>
  <rowFields count="3">
    <field x="0"/>
    <field x="2"/>
    <field x="1"/>
  </rowFields>
  <rowItems count="6">
    <i>
      <x v="9"/>
    </i>
    <i r="1">
      <x v="1"/>
      <x/>
    </i>
    <i t="default" r="1">
      <x v="1"/>
    </i>
    <i r="1">
      <x v="2"/>
      <x v="2"/>
    </i>
    <i t="default" r="1">
      <x v="2"/>
    </i>
    <i t="grand">
      <x/>
    </i>
  </rowItems>
  <colItems count="1">
    <i/>
  </colItems>
  <dataFields count="1">
    <dataField name="عدد المفتقدين" fld="1" subtotal="count" baseField="0" baseItem="0"/>
  </dataFields>
  <formats count="18">
    <format dxfId="35">
      <pivotArea field="0" type="button" dataOnly="0" labelOnly="1" outline="0" axis="axisRow" fieldPosition="0"/>
    </format>
    <format dxfId="34">
      <pivotArea field="2" type="button" dataOnly="0" labelOnly="1" outline="0" axis="axisRow" fieldPosition="1"/>
    </format>
    <format dxfId="33">
      <pivotArea field="1" type="button" dataOnly="0" labelOnly="1" outline="0" axis="axisRow" fieldPosition="2"/>
    </format>
    <format dxfId="32">
      <pivotArea dataOnly="0" labelOnly="1" outline="0" axis="axisValues" fieldPosition="0"/>
    </format>
    <format dxfId="31">
      <pivotArea field="0" type="button" dataOnly="0" labelOnly="1" outline="0" axis="axisRow" fieldPosition="0"/>
    </format>
    <format dxfId="30">
      <pivotArea field="2" type="button" dataOnly="0" labelOnly="1" outline="0" axis="axisRow" fieldPosition="1"/>
    </format>
    <format dxfId="29">
      <pivotArea field="1" type="button" dataOnly="0" labelOnly="1" outline="0" axis="axisRow" fieldPosition="2"/>
    </format>
    <format dxfId="28">
      <pivotArea dataOnly="0" labelOnly="1" outline="0" axis="axisValues" fieldPosition="0"/>
    </format>
    <format dxfId="27">
      <pivotArea grandRow="1" outline="0" collapsedLevelsAreSubtotals="1" fieldPosition="0"/>
    </format>
    <format dxfId="26">
      <pivotArea dataOnly="0" labelOnly="1" grandRow="1" outline="0" fieldPosition="0"/>
    </format>
    <format dxfId="25">
      <pivotArea grandRow="1" outline="0" collapsedLevelsAreSubtotals="1" fieldPosition="0"/>
    </format>
    <format dxfId="24">
      <pivotArea dataOnly="0" labelOnly="1" grandRow="1" outline="0" fieldPosition="0"/>
    </format>
    <format dxfId="23">
      <pivotArea grandRow="1" outline="0" collapsedLevelsAreSubtotals="1" fieldPosition="0"/>
    </format>
    <format dxfId="22">
      <pivotArea dataOnly="0" labelOnly="1" grandRow="1" outline="0" fieldPosition="0"/>
    </format>
    <format dxfId="21">
      <pivotArea field="0" type="button" dataOnly="0" labelOnly="1" outline="0" axis="axisRow" fieldPosition="0"/>
    </format>
    <format dxfId="20">
      <pivotArea field="2" type="button" dataOnly="0" labelOnly="1" outline="0" axis="axisRow" fieldPosition="1"/>
    </format>
    <format dxfId="19">
      <pivotArea field="1" type="button" dataOnly="0" labelOnly="1" outline="0" axis="axisRow" fieldPosition="2"/>
    </format>
    <format dxfId="18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6.xml><?xml version="1.0" encoding="utf-8"?>
<pivotTableDefinition xmlns="http://schemas.openxmlformats.org/spreadsheetml/2006/main" name="PivotTable2" cacheId="0" applyNumberFormats="0" applyBorderFormats="0" applyFontFormats="0" applyPatternFormats="0" applyAlignmentFormats="0" applyWidthHeightFormats="1" dataCaption="Values" grandTotalCaption="المجموع الكلي" updatedVersion="5" minRefreshableVersion="3" useAutoFormatting="1" itemPrintTitles="1" createdVersion="8" indent="0" outline="1" outlineData="1" multipleFieldFilters="0" rowHeaderCaption="نوع الإفتقاد">
  <location ref="F1:G4" firstHeaderRow="1" firstDataRow="1" firstDataCol="1"/>
  <pivotFields count="3">
    <pivotField name="التاريخ" compact="0" showAll="0" includeNewItemsInFilter="1">
      <items count="15">
        <item h="1"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dataField="1" showAll="0">
      <items count="4">
        <item x="0"/>
        <item x="2"/>
        <item x="1"/>
        <item t="default"/>
      </items>
    </pivotField>
    <pivotField axis="axisRow" subtotalCaption="مجموع نوع الإفتقاد في الشهر" outline="0" showAll="0" includeNewItemsInFilter="1">
      <items count="4">
        <item h="1" x="2"/>
        <item x="0"/>
        <item x="1"/>
        <item t="default"/>
      </items>
    </pivotField>
  </pivotFields>
  <rowFields count="1">
    <field x="2"/>
  </rowFields>
  <rowItems count="3">
    <i>
      <x v="1"/>
    </i>
    <i>
      <x v="2"/>
    </i>
    <i t="grand">
      <x/>
    </i>
  </rowItems>
  <colItems count="1">
    <i/>
  </colItems>
  <dataFields count="1">
    <dataField name="عدد المفتقدين" fld="1" subtotal="count" baseField="0" baseItem="0"/>
  </dataFields>
  <formats count="18">
    <format dxfId="53">
      <pivotArea field="0" type="button" dataOnly="0" labelOnly="1" outline="0"/>
    </format>
    <format dxfId="52">
      <pivotArea field="2" type="button" dataOnly="0" labelOnly="1" outline="0" axis="axisRow" fieldPosition="0"/>
    </format>
    <format dxfId="51">
      <pivotArea field="1" type="button" dataOnly="0" labelOnly="1" outline="0"/>
    </format>
    <format dxfId="50">
      <pivotArea dataOnly="0" labelOnly="1" outline="0" axis="axisValues" fieldPosition="0"/>
    </format>
    <format dxfId="49">
      <pivotArea field="0" type="button" dataOnly="0" labelOnly="1" outline="0"/>
    </format>
    <format dxfId="48">
      <pivotArea field="2" type="button" dataOnly="0" labelOnly="1" outline="0" axis="axisRow" fieldPosition="0"/>
    </format>
    <format dxfId="47">
      <pivotArea field="1" type="button" dataOnly="0" labelOnly="1" outline="0"/>
    </format>
    <format dxfId="46">
      <pivotArea dataOnly="0" labelOnly="1" outline="0" axis="axisValues" fieldPosition="0"/>
    </format>
    <format dxfId="45">
      <pivotArea grandRow="1" outline="0" collapsedLevelsAreSubtotals="1" fieldPosition="0"/>
    </format>
    <format dxfId="44">
      <pivotArea dataOnly="0" labelOnly="1" grandRow="1" outline="0" fieldPosition="0"/>
    </format>
    <format dxfId="43">
      <pivotArea grandRow="1" outline="0" collapsedLevelsAreSubtotals="1" fieldPosition="0"/>
    </format>
    <format dxfId="42">
      <pivotArea dataOnly="0" labelOnly="1" grandRow="1" outline="0" fieldPosition="0"/>
    </format>
    <format dxfId="41">
      <pivotArea grandRow="1" outline="0" collapsedLevelsAreSubtotals="1" fieldPosition="0"/>
    </format>
    <format dxfId="40">
      <pivotArea dataOnly="0" labelOnly="1" grandRow="1" outline="0" fieldPosition="0"/>
    </format>
    <format dxfId="39">
      <pivotArea field="0" type="button" dataOnly="0" labelOnly="1" outline="0"/>
    </format>
    <format dxfId="38">
      <pivotArea field="2" type="button" dataOnly="0" labelOnly="1" outline="0" axis="axisRow" fieldPosition="0"/>
    </format>
    <format dxfId="37">
      <pivotArea field="1" type="button" dataOnly="0" labelOnly="1" outline="0"/>
    </format>
    <format dxfId="36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3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4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6.xml"/><Relationship Id="rId2" Type="http://schemas.openxmlformats.org/officeDocument/2006/relationships/pivotTable" Target="../pivotTables/pivotTable5.xml"/><Relationship Id="rId1" Type="http://schemas.openxmlformats.org/officeDocument/2006/relationships/pivotTable" Target="../pivotTables/pivotTable4.xml"/><Relationship Id="rId4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89999084444715716"/>
  </sheetPr>
  <dimension ref="A1:F9"/>
  <sheetViews>
    <sheetView rightToLeft="1" workbookViewId="0">
      <pane ySplit="1" topLeftCell="A2" activePane="bottomLeft" state="frozen"/>
      <selection pane="bottomLeft" activeCell="B22" sqref="B22"/>
    </sheetView>
  </sheetViews>
  <sheetFormatPr defaultRowHeight="14.25"/>
  <cols>
    <col min="1" max="1" width="9.5" style="1" customWidth="1"/>
    <col min="2" max="2" width="19.625" style="12" customWidth="1"/>
    <col min="3" max="3" width="19.5" style="1" customWidth="1"/>
    <col min="5" max="5" width="21.25" bestFit="1" customWidth="1"/>
    <col min="6" max="6" width="9.375" bestFit="1" customWidth="1"/>
  </cols>
  <sheetData>
    <row r="1" spans="1:6" ht="15">
      <c r="A1" s="9" t="s">
        <v>33</v>
      </c>
      <c r="B1" s="11" t="s">
        <v>0</v>
      </c>
      <c r="C1" s="9" t="s">
        <v>1</v>
      </c>
      <c r="E1" s="9" t="s">
        <v>39</v>
      </c>
      <c r="F1" s="1">
        <f>COUNTIF(A:A, داتا!A2)</f>
        <v>1</v>
      </c>
    </row>
    <row r="2" spans="1:6" ht="15">
      <c r="A2" s="1" t="s">
        <v>29</v>
      </c>
      <c r="B2" s="12" t="s">
        <v>34</v>
      </c>
      <c r="C2" s="1" t="s">
        <v>23</v>
      </c>
      <c r="E2" s="9" t="s">
        <v>40</v>
      </c>
      <c r="F2" s="1">
        <f>COUNTIF(A:A, داتا!A3)</f>
        <v>1</v>
      </c>
    </row>
    <row r="3" spans="1:6" ht="15">
      <c r="A3" s="1" t="s">
        <v>30</v>
      </c>
      <c r="B3" s="12" t="s">
        <v>35</v>
      </c>
      <c r="C3" s="1" t="s">
        <v>24</v>
      </c>
      <c r="E3" s="9" t="s">
        <v>41</v>
      </c>
      <c r="F3" s="1">
        <f>SUM(F1:F2)</f>
        <v>2</v>
      </c>
    </row>
    <row r="5" spans="1:6" ht="15">
      <c r="E5" s="9" t="s">
        <v>49</v>
      </c>
      <c r="F5" s="14">
        <f>F3/12</f>
        <v>0.16666666666666666</v>
      </c>
    </row>
    <row r="6" spans="1:6" ht="15">
      <c r="E6" s="17" t="s">
        <v>50</v>
      </c>
      <c r="F6" s="13">
        <f ca="1">F5*داتا!F2</f>
        <v>2.5263161008236543E-2</v>
      </c>
    </row>
    <row r="9" spans="1:6">
      <c r="E9" s="13"/>
    </row>
  </sheetData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داتا!$A$2:$A$5</xm:f>
          </x14:formula1>
          <xm:sqref>A2:A1048576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</sheetPr>
  <dimension ref="A1:G5"/>
  <sheetViews>
    <sheetView rightToLeft="1" workbookViewId="0">
      <pane ySplit="1" topLeftCell="A2" activePane="bottomLeft" state="frozen"/>
      <selection pane="bottomLeft" activeCell="C18" sqref="C18"/>
    </sheetView>
  </sheetViews>
  <sheetFormatPr defaultRowHeight="14.25"/>
  <cols>
    <col min="1" max="2" width="15.25" style="1" customWidth="1"/>
    <col min="3" max="3" width="19.625" style="1" customWidth="1"/>
    <col min="4" max="4" width="19.5" style="1" customWidth="1"/>
    <col min="6" max="6" width="21.25" bestFit="1" customWidth="1"/>
  </cols>
  <sheetData>
    <row r="1" spans="1:7" ht="15">
      <c r="A1" s="9" t="s">
        <v>33</v>
      </c>
      <c r="B1" s="9" t="s">
        <v>2</v>
      </c>
      <c r="C1" s="9" t="s">
        <v>0</v>
      </c>
      <c r="D1" s="9" t="s">
        <v>1</v>
      </c>
      <c r="F1" s="9" t="s">
        <v>42</v>
      </c>
      <c r="G1" s="1">
        <f>COUNTIF(A:A, داتا!A4)</f>
        <v>2</v>
      </c>
    </row>
    <row r="2" spans="1:7" ht="15">
      <c r="A2" s="1" t="s">
        <v>31</v>
      </c>
      <c r="B2" s="1" t="s">
        <v>4</v>
      </c>
      <c r="C2" s="12" t="s">
        <v>36</v>
      </c>
      <c r="D2" s="1" t="s">
        <v>20</v>
      </c>
      <c r="F2" s="9" t="s">
        <v>43</v>
      </c>
      <c r="G2" s="1">
        <f>COUNTIF(A:A,داتا!A5)</f>
        <v>1</v>
      </c>
    </row>
    <row r="3" spans="1:7" ht="15">
      <c r="A3" s="1" t="s">
        <v>31</v>
      </c>
      <c r="B3" s="1" t="s">
        <v>5</v>
      </c>
      <c r="C3" s="12" t="s">
        <v>38</v>
      </c>
      <c r="D3" s="1" t="s">
        <v>21</v>
      </c>
      <c r="F3" s="9" t="s">
        <v>41</v>
      </c>
      <c r="G3" s="1">
        <f>SUM(G1:G2)</f>
        <v>3</v>
      </c>
    </row>
    <row r="4" spans="1:7">
      <c r="A4" s="1" t="s">
        <v>32</v>
      </c>
      <c r="B4" s="1" t="s">
        <v>6</v>
      </c>
      <c r="C4" s="1" t="s">
        <v>37</v>
      </c>
      <c r="D4" s="1" t="s">
        <v>22</v>
      </c>
    </row>
    <row r="5" spans="1:7" ht="15">
      <c r="F5" s="9" t="s">
        <v>45</v>
      </c>
      <c r="G5" s="14">
        <f>G3/12</f>
        <v>0.25</v>
      </c>
    </row>
  </sheetData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داتا!$A$2:$A$5</xm:f>
          </x14:formula1>
          <xm:sqref>A2:A1048576</xm:sqref>
        </x14:dataValidation>
        <x14:dataValidation type="list" allowBlank="1" showInputMessage="1" showErrorMessage="1">
          <x14:formula1>
            <xm:f>داتا!$B$2:$B$7</xm:f>
          </x14:formula1>
          <xm:sqref>B2:B1048576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D3"/>
  <sheetViews>
    <sheetView rightToLeft="1" workbookViewId="0">
      <pane ySplit="1" topLeftCell="A2" activePane="bottomLeft" state="frozen"/>
      <selection pane="bottomLeft" activeCell="C4" sqref="C4"/>
    </sheetView>
  </sheetViews>
  <sheetFormatPr defaultRowHeight="14.25"/>
  <cols>
    <col min="1" max="1" width="10.5" style="1" customWidth="1"/>
    <col min="2" max="2" width="19.875" style="1" customWidth="1"/>
    <col min="3" max="3" width="10.75" style="1" customWidth="1"/>
    <col min="4" max="4" width="21.625" style="1" customWidth="1"/>
  </cols>
  <sheetData>
    <row r="1" spans="1:4" ht="15">
      <c r="A1" s="9" t="s">
        <v>10</v>
      </c>
      <c r="B1" s="9" t="s">
        <v>1</v>
      </c>
      <c r="C1" s="9" t="s">
        <v>11</v>
      </c>
      <c r="D1" s="9" t="s">
        <v>12</v>
      </c>
    </row>
    <row r="2" spans="1:4">
      <c r="A2" s="5">
        <v>45924</v>
      </c>
      <c r="B2" s="1" t="s">
        <v>23</v>
      </c>
      <c r="C2" s="1" t="s">
        <v>13</v>
      </c>
    </row>
    <row r="3" spans="1:4">
      <c r="A3" s="5"/>
    </row>
  </sheetData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داتا!$C$2:$C$7</xm:f>
          </x14:formula1>
          <xm:sqref>C2:C1048576</xm:sqref>
        </x14:dataValidation>
        <x14:dataValidation type="list" allowBlank="1" showInputMessage="1" showErrorMessage="1">
          <x14:formula1>
            <xm:f>'الخدام والخادمات'!$C2:$C200</xm:f>
          </x14:formula1>
          <xm:sqref>B18:B1048378</xm:sqref>
        </x14:dataValidation>
        <x14:dataValidation type="list" allowBlank="1" showInputMessage="1" showErrorMessage="1">
          <x14:formula1>
            <xm:f>'الخدام والخادمات'!$C2:$C187</xm:f>
          </x14:formula1>
          <xm:sqref>B5:B17</xm:sqref>
        </x14:dataValidation>
        <x14:dataValidation type="list" allowBlank="1" showInputMessage="1" showErrorMessage="1">
          <x14:formula1>
            <xm:f>'الخدام والخادمات'!$C2:$C200</xm:f>
          </x14:formula1>
          <xm:sqref>B18:B1048365</xm:sqref>
        </x14:dataValidation>
        <x14:dataValidation type="list" allowBlank="1" showInputMessage="1" showErrorMessage="1">
          <x14:formula1>
            <xm:f>'الخدام والخادمات'!$C1:$C1048363</xm:f>
          </x14:formula1>
          <xm:sqref>B1048379:B1048576</xm:sqref>
        </x14:dataValidation>
        <x14:dataValidation type="list" allowBlank="1" showInputMessage="1" showErrorMessage="1">
          <x14:formula1>
            <xm:f>'الخدام والخادمات'!$C2:$C184</xm:f>
          </x14:formula1>
          <xm:sqref>B2:B4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D3"/>
  <sheetViews>
    <sheetView rightToLeft="1" workbookViewId="0">
      <pane ySplit="1" topLeftCell="A2" activePane="bottomLeft" state="frozen"/>
      <selection pane="bottomLeft" activeCell="F27" sqref="F27"/>
    </sheetView>
  </sheetViews>
  <sheetFormatPr defaultRowHeight="14.25"/>
  <cols>
    <col min="1" max="1" width="10.5" style="1" customWidth="1"/>
    <col min="2" max="2" width="19.875" style="1" customWidth="1"/>
    <col min="3" max="3" width="10.75" style="1" customWidth="1"/>
    <col min="4" max="4" width="21.625" style="1" customWidth="1"/>
  </cols>
  <sheetData>
    <row r="1" spans="1:4" ht="15">
      <c r="A1" s="9" t="s">
        <v>10</v>
      </c>
      <c r="B1" s="9" t="s">
        <v>1</v>
      </c>
      <c r="C1" s="9" t="s">
        <v>11</v>
      </c>
      <c r="D1" s="9" t="s">
        <v>12</v>
      </c>
    </row>
    <row r="2" spans="1:4">
      <c r="A2" s="5">
        <v>45924</v>
      </c>
      <c r="B2" s="1" t="s">
        <v>20</v>
      </c>
      <c r="C2" s="1" t="s">
        <v>13</v>
      </c>
    </row>
    <row r="3" spans="1:4">
      <c r="A3" s="5">
        <v>45930</v>
      </c>
      <c r="B3" s="1" t="s">
        <v>22</v>
      </c>
      <c r="C3" s="1" t="s">
        <v>15</v>
      </c>
    </row>
  </sheetData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داتا!$C$2:$C$7</xm:f>
          </x14:formula1>
          <xm:sqref>C2:C1048576</xm:sqref>
        </x14:dataValidation>
        <x14:dataValidation type="list" allowBlank="1" showInputMessage="1" showErrorMessage="1">
          <x14:formula1>
            <xm:f>'المخدومون والمخدومات'!$D2:$D200</xm:f>
          </x14:formula1>
          <xm:sqref>B2:B1048576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A1:M5"/>
  <sheetViews>
    <sheetView rightToLeft="1" tabSelected="1" workbookViewId="0">
      <pane ySplit="1" topLeftCell="A2" activePane="bottomLeft" state="frozen"/>
      <selection pane="bottomLeft" activeCell="E16" sqref="E16"/>
    </sheetView>
  </sheetViews>
  <sheetFormatPr defaultRowHeight="14.25"/>
  <cols>
    <col min="1" max="1" width="10" bestFit="1" customWidth="1"/>
    <col min="2" max="2" width="19.625" bestFit="1" customWidth="1"/>
    <col min="3" max="3" width="6" customWidth="1"/>
    <col min="4" max="4" width="9.25" bestFit="1" customWidth="1"/>
    <col min="6" max="6" width="10" customWidth="1"/>
    <col min="7" max="8" width="9.25" bestFit="1" customWidth="1"/>
    <col min="9" max="9" width="24" bestFit="1" customWidth="1"/>
    <col min="12" max="12" width="10" customWidth="1"/>
    <col min="13" max="13" width="11.625" bestFit="1" customWidth="1"/>
    <col min="14" max="14" width="9.25" bestFit="1" customWidth="1"/>
  </cols>
  <sheetData>
    <row r="1" spans="1:13" ht="15">
      <c r="A1" s="7" t="s">
        <v>25</v>
      </c>
      <c r="B1" s="7" t="s">
        <v>11</v>
      </c>
      <c r="C1" s="7" t="s">
        <v>1</v>
      </c>
      <c r="D1" s="7" t="s">
        <v>19</v>
      </c>
      <c r="F1" s="7" t="s">
        <v>11</v>
      </c>
      <c r="G1" s="7" t="s">
        <v>19</v>
      </c>
      <c r="I1" s="19" t="s">
        <v>44</v>
      </c>
      <c r="J1" s="20">
        <f>GETPIVOTDATA("الاسم",$A$1)/'الخدام والخادمات'!F3</f>
        <v>0.5</v>
      </c>
      <c r="L1" s="7" t="s">
        <v>1</v>
      </c>
      <c r="M1" s="7" t="s">
        <v>59</v>
      </c>
    </row>
    <row r="2" spans="1:13" ht="15">
      <c r="A2" s="4" t="s">
        <v>27</v>
      </c>
      <c r="D2" s="3">
        <v>1</v>
      </c>
      <c r="F2" t="s">
        <v>13</v>
      </c>
      <c r="G2" s="3">
        <v>1</v>
      </c>
      <c r="I2" s="19" t="s">
        <v>51</v>
      </c>
      <c r="J2" s="21">
        <f ca="1">GETPIVOTDATA("الاسم",$A$1)/'الخدام والخادمات'!$F$6</f>
        <v>39.583328454977199</v>
      </c>
      <c r="K2" s="18"/>
      <c r="L2" s="4" t="s">
        <v>23</v>
      </c>
      <c r="M2" s="3">
        <v>1</v>
      </c>
    </row>
    <row r="3" spans="1:13" ht="15">
      <c r="B3" s="4" t="s">
        <v>13</v>
      </c>
      <c r="C3" s="4" t="s">
        <v>23</v>
      </c>
      <c r="D3" s="3">
        <v>1</v>
      </c>
      <c r="F3" s="7" t="s">
        <v>28</v>
      </c>
      <c r="G3" s="8">
        <v>1</v>
      </c>
      <c r="I3" s="19" t="s">
        <v>54</v>
      </c>
      <c r="J3" s="1" t="str">
        <f ca="1">IF($J$2&gt;=داتا!$G$5,داتا!$H$6,IF(J2&gt;=داتا!$G$4,داتا!$H$5,IF(J2&gt;=داتا!$G$3,داتا!$H$4,IF(J2&gt;=داتا!G2,داتا!H3,داتا!H2))))</f>
        <v>جيد جدا</v>
      </c>
      <c r="L3" s="6" t="s">
        <v>28</v>
      </c>
      <c r="M3" s="8">
        <v>1</v>
      </c>
    </row>
    <row r="4" spans="1:13">
      <c r="B4" s="4" t="s">
        <v>26</v>
      </c>
      <c r="D4" s="3">
        <v>1</v>
      </c>
    </row>
    <row r="5" spans="1:13">
      <c r="A5" s="6" t="s">
        <v>28</v>
      </c>
      <c r="B5" s="7"/>
      <c r="C5" s="7"/>
      <c r="D5" s="8">
        <v>1</v>
      </c>
    </row>
  </sheetData>
  <conditionalFormatting sqref="J3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orientation="portrait" verticalDpi="0" r:id="rId4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A1:M7"/>
  <sheetViews>
    <sheetView rightToLeft="1" workbookViewId="0">
      <pane ySplit="1" topLeftCell="A2" activePane="bottomLeft" state="frozen"/>
      <selection pane="bottomLeft" activeCell="D20" sqref="D20"/>
    </sheetView>
  </sheetViews>
  <sheetFormatPr defaultRowHeight="14.25"/>
  <cols>
    <col min="1" max="1" width="10" bestFit="1" customWidth="1"/>
    <col min="2" max="2" width="19.625" bestFit="1" customWidth="1"/>
    <col min="3" max="3" width="6" customWidth="1"/>
    <col min="4" max="4" width="9.25" bestFit="1" customWidth="1"/>
    <col min="6" max="6" width="10" customWidth="1"/>
    <col min="7" max="8" width="9.25" bestFit="1" customWidth="1"/>
    <col min="9" max="9" width="24" bestFit="1" customWidth="1"/>
    <col min="12" max="12" width="10" customWidth="1"/>
    <col min="13" max="13" width="11.625" bestFit="1" customWidth="1"/>
  </cols>
  <sheetData>
    <row r="1" spans="1:13" ht="15">
      <c r="A1" s="7" t="s">
        <v>25</v>
      </c>
      <c r="B1" s="7" t="s">
        <v>11</v>
      </c>
      <c r="C1" s="7" t="s">
        <v>1</v>
      </c>
      <c r="D1" s="7" t="s">
        <v>19</v>
      </c>
      <c r="F1" s="7" t="s">
        <v>11</v>
      </c>
      <c r="G1" s="7" t="s">
        <v>19</v>
      </c>
      <c r="I1" s="19" t="s">
        <v>44</v>
      </c>
      <c r="J1" s="20">
        <f>GETPIVOTDATA("الاسم",$A$1)/'الخدام والخادمات'!F3</f>
        <v>1</v>
      </c>
      <c r="L1" s="7" t="s">
        <v>1</v>
      </c>
      <c r="M1" s="7" t="s">
        <v>59</v>
      </c>
    </row>
    <row r="2" spans="1:13" ht="15">
      <c r="A2" s="4" t="s">
        <v>27</v>
      </c>
      <c r="D2" s="3">
        <v>2</v>
      </c>
      <c r="F2" t="s">
        <v>13</v>
      </c>
      <c r="G2" s="3">
        <v>1</v>
      </c>
      <c r="I2" s="19" t="s">
        <v>51</v>
      </c>
      <c r="J2" s="21">
        <f ca="1">GETPIVOTDATA("الاسم",$A$1)/'الخدام والخادمات'!$F$6</f>
        <v>79.166656909954398</v>
      </c>
      <c r="K2" s="18"/>
      <c r="L2" s="4" t="s">
        <v>20</v>
      </c>
      <c r="M2" s="3">
        <v>1</v>
      </c>
    </row>
    <row r="3" spans="1:13" ht="15">
      <c r="B3" s="4" t="s">
        <v>13</v>
      </c>
      <c r="C3" s="4" t="s">
        <v>20</v>
      </c>
      <c r="D3" s="3">
        <v>1</v>
      </c>
      <c r="F3" t="s">
        <v>15</v>
      </c>
      <c r="G3" s="3">
        <v>1</v>
      </c>
      <c r="I3" s="19" t="s">
        <v>54</v>
      </c>
      <c r="J3" s="1" t="str">
        <f ca="1">IF($J$2&gt;=داتا!$G$5,داتا!$H$6,IF(J2&gt;=داتا!$G$4,داتا!$H$5,IF(J2&gt;=داتا!$G$3,داتا!$H$4,IF(J2&gt;=داتا!G2,داتا!H3,داتا!H2))))</f>
        <v>جيد جدا</v>
      </c>
      <c r="L3" s="6" t="s">
        <v>28</v>
      </c>
      <c r="M3" s="8">
        <v>1</v>
      </c>
    </row>
    <row r="4" spans="1:13">
      <c r="B4" s="4" t="s">
        <v>26</v>
      </c>
      <c r="D4" s="3">
        <v>1</v>
      </c>
      <c r="F4" s="7" t="s">
        <v>28</v>
      </c>
      <c r="G4" s="8">
        <v>2</v>
      </c>
    </row>
    <row r="5" spans="1:13">
      <c r="B5" s="4" t="s">
        <v>15</v>
      </c>
      <c r="C5" s="4" t="s">
        <v>22</v>
      </c>
      <c r="D5" s="3">
        <v>1</v>
      </c>
    </row>
    <row r="6" spans="1:13">
      <c r="B6" s="4" t="s">
        <v>26</v>
      </c>
      <c r="D6" s="3">
        <v>1</v>
      </c>
    </row>
    <row r="7" spans="1:13">
      <c r="A7" s="6" t="s">
        <v>28</v>
      </c>
      <c r="B7" s="7"/>
      <c r="C7" s="7"/>
      <c r="D7" s="8">
        <v>2</v>
      </c>
    </row>
  </sheetData>
  <conditionalFormatting sqref="J3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orientation="portrait" verticalDpi="0" r:id="rId4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rightToLeft="1" workbookViewId="0">
      <selection activeCell="I24" sqref="I24"/>
    </sheetView>
  </sheetViews>
  <sheetFormatPr defaultRowHeight="14.25"/>
  <cols>
    <col min="1" max="1" width="10.375" bestFit="1" customWidth="1"/>
    <col min="6" max="6" width="27" bestFit="1" customWidth="1"/>
    <col min="14" max="14" width="9.875" bestFit="1" customWidth="1"/>
  </cols>
  <sheetData>
    <row r="1" spans="1:14" ht="15">
      <c r="A1" s="10" t="s">
        <v>3</v>
      </c>
      <c r="B1" s="9" t="s">
        <v>2</v>
      </c>
      <c r="C1" s="9" t="s">
        <v>11</v>
      </c>
      <c r="D1" s="9" t="s">
        <v>46</v>
      </c>
      <c r="E1" s="15" t="s">
        <v>47</v>
      </c>
      <c r="F1" s="15" t="s">
        <v>48</v>
      </c>
      <c r="G1" s="15" t="s">
        <v>52</v>
      </c>
      <c r="H1" s="15" t="s">
        <v>54</v>
      </c>
    </row>
    <row r="2" spans="1:14">
      <c r="A2" s="2" t="s">
        <v>29</v>
      </c>
      <c r="B2" s="1" t="s">
        <v>4</v>
      </c>
      <c r="C2" s="1" t="s">
        <v>13</v>
      </c>
      <c r="D2" s="16">
        <v>45926</v>
      </c>
      <c r="E2" s="16">
        <v>46289</v>
      </c>
      <c r="F2" s="13">
        <f ca="1">(NOW() -D2)/30</f>
        <v>0.15157896604941926</v>
      </c>
      <c r="G2">
        <v>0.1</v>
      </c>
      <c r="H2" t="s">
        <v>57</v>
      </c>
    </row>
    <row r="3" spans="1:14">
      <c r="A3" s="2" t="s">
        <v>30</v>
      </c>
      <c r="B3" s="1" t="s">
        <v>5</v>
      </c>
      <c r="C3" s="1" t="s">
        <v>14</v>
      </c>
      <c r="G3">
        <v>0.2</v>
      </c>
      <c r="H3" t="s">
        <v>55</v>
      </c>
    </row>
    <row r="4" spans="1:14">
      <c r="A4" t="s">
        <v>31</v>
      </c>
      <c r="B4" s="1" t="s">
        <v>6</v>
      </c>
      <c r="C4" s="1" t="s">
        <v>15</v>
      </c>
      <c r="G4">
        <v>0.5</v>
      </c>
      <c r="H4" t="s">
        <v>53</v>
      </c>
      <c r="N4" s="16"/>
    </row>
    <row r="5" spans="1:14">
      <c r="A5" t="s">
        <v>32</v>
      </c>
      <c r="B5" s="1" t="s">
        <v>7</v>
      </c>
      <c r="C5" s="1" t="s">
        <v>16</v>
      </c>
      <c r="G5">
        <v>0.8</v>
      </c>
      <c r="H5" t="s">
        <v>56</v>
      </c>
    </row>
    <row r="6" spans="1:14">
      <c r="B6" s="1" t="s">
        <v>8</v>
      </c>
      <c r="C6" s="1" t="s">
        <v>17</v>
      </c>
      <c r="G6">
        <v>1</v>
      </c>
      <c r="H6" t="s">
        <v>58</v>
      </c>
      <c r="I6" s="13"/>
    </row>
    <row r="7" spans="1:14">
      <c r="B7" s="1" t="s">
        <v>9</v>
      </c>
      <c r="C7" s="1" t="s">
        <v>18</v>
      </c>
    </row>
    <row r="8" spans="1:14">
      <c r="J8" s="13"/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الخدام والخادمات</vt:lpstr>
      <vt:lpstr>المخدومون والمخدومات</vt:lpstr>
      <vt:lpstr>إفتقاد الخدام والخادمات</vt:lpstr>
      <vt:lpstr>إفتقاد المخدومون والمخدومات</vt:lpstr>
      <vt:lpstr>احصائيات الخدام والخادمات</vt:lpstr>
      <vt:lpstr>احصائيات المخدومين والمخدومات</vt:lpstr>
      <vt:lpstr>داتا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George Adel</dc:creator>
  <cp:lastModifiedBy>Fr. Mina Mounir</cp:lastModifiedBy>
  <dcterms:created xsi:type="dcterms:W3CDTF">2025-09-24T17:53:40Z</dcterms:created>
  <dcterms:modified xsi:type="dcterms:W3CDTF">2025-09-30T10:12:09Z</dcterms:modified>
</cp:coreProperties>
</file>